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R4" i="1"/>
  <c r="T5" s="1"/>
  <c r="N9"/>
  <c r="N4"/>
  <c r="N8"/>
  <c r="N3"/>
  <c r="Q18" l="1"/>
  <c r="T6"/>
  <c r="I12" s="1"/>
  <c r="R3"/>
  <c r="I13" l="1"/>
  <c r="T7"/>
  <c r="I14" s="1"/>
  <c r="Q17"/>
  <c r="I18" s="1"/>
  <c r="I21" s="1"/>
  <c r="I17" l="1"/>
  <c r="I22" s="1"/>
  <c r="I20"/>
  <c r="I16"/>
</calcChain>
</file>

<file path=xl/sharedStrings.xml><?xml version="1.0" encoding="utf-8"?>
<sst xmlns="http://schemas.openxmlformats.org/spreadsheetml/2006/main" count="49" uniqueCount="29">
  <si>
    <t>Navigazione per meridiano e per parallelo</t>
  </si>
  <si>
    <t>Inserire il punto di partenza</t>
  </si>
  <si>
    <t>gradi</t>
  </si>
  <si>
    <t>Long.</t>
  </si>
  <si>
    <t>Lat.</t>
  </si>
  <si>
    <t>N/S</t>
  </si>
  <si>
    <t>E/W</t>
  </si>
  <si>
    <t>primi e decimi di primo</t>
  </si>
  <si>
    <t>Inserire il punto di arrivo</t>
  </si>
  <si>
    <t>N</t>
  </si>
  <si>
    <t>W</t>
  </si>
  <si>
    <t>S</t>
  </si>
  <si>
    <r>
      <t>A</t>
    </r>
    <r>
      <rPr>
        <sz val="12"/>
        <color theme="1"/>
        <rFont val="Calibri"/>
        <family val="2"/>
        <scheme val="minor"/>
      </rPr>
      <t>segno</t>
    </r>
  </si>
  <si>
    <t>E</t>
  </si>
  <si>
    <t>Dl</t>
  </si>
  <si>
    <t>Dj</t>
  </si>
  <si>
    <t>appartamento lat A</t>
  </si>
  <si>
    <t>Nm</t>
  </si>
  <si>
    <t>appartamento lat B</t>
  </si>
  <si>
    <t>Navigazione per meridiano</t>
  </si>
  <si>
    <t>Percorso più lungo</t>
  </si>
  <si>
    <t>Percorso più corto</t>
  </si>
  <si>
    <t>Rotta 1</t>
  </si>
  <si>
    <t>Rotta 2</t>
  </si>
  <si>
    <t>rotta per meridiano</t>
  </si>
  <si>
    <t>rotta per parallelo</t>
  </si>
  <si>
    <t>°</t>
  </si>
  <si>
    <t>Navigazione per parallelo più lunga</t>
  </si>
  <si>
    <t>Navigazione per parallelo più corta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</si>
</sst>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Symbol"/>
      <family val="1"/>
      <charset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7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"/>
  <sheetViews>
    <sheetView tabSelected="1" zoomScale="85" zoomScaleNormal="85" workbookViewId="0">
      <selection activeCell="AC8" sqref="AC8"/>
    </sheetView>
  </sheetViews>
  <sheetFormatPr defaultRowHeight="23.25"/>
  <cols>
    <col min="1" max="1" width="3.5703125" style="1" customWidth="1"/>
    <col min="2" max="2" width="3.42578125" style="1" customWidth="1"/>
    <col min="3" max="3" width="4.85546875" style="1" customWidth="1"/>
    <col min="4" max="8" width="9.140625" style="1"/>
    <col min="9" max="10" width="11" style="2" customWidth="1"/>
    <col min="11" max="12" width="9.140625" style="1"/>
    <col min="13" max="22" width="9.140625" style="1" hidden="1" customWidth="1"/>
    <col min="23" max="23" width="4.28515625" style="1" customWidth="1"/>
    <col min="24" max="16384" width="9.140625" style="1"/>
  </cols>
  <sheetData>
    <row r="1" spans="1:23" ht="31.5">
      <c r="A1" s="3" t="s">
        <v>0</v>
      </c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thickBot="1">
      <c r="A2" s="4"/>
      <c r="B2" s="4"/>
      <c r="C2" s="4"/>
      <c r="D2" s="4"/>
      <c r="E2" s="4"/>
      <c r="F2" s="4"/>
      <c r="G2" s="4"/>
      <c r="H2" s="4"/>
      <c r="I2" s="5" t="s">
        <v>2</v>
      </c>
      <c r="J2" s="6" t="s">
        <v>7</v>
      </c>
      <c r="K2" s="7" t="s">
        <v>12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4" thickBot="1">
      <c r="A3" s="4"/>
      <c r="B3" s="8" t="s">
        <v>1</v>
      </c>
      <c r="C3" s="8"/>
      <c r="D3" s="8"/>
      <c r="E3" s="8"/>
      <c r="F3" s="8"/>
      <c r="G3" s="8"/>
      <c r="H3" s="4" t="s">
        <v>4</v>
      </c>
      <c r="I3" s="15">
        <v>23</v>
      </c>
      <c r="J3" s="15">
        <v>12.5</v>
      </c>
      <c r="K3" s="16" t="s">
        <v>9</v>
      </c>
      <c r="L3" s="4" t="s">
        <v>5</v>
      </c>
      <c r="M3" s="4"/>
      <c r="N3" s="9">
        <f>IF(K3="N", (I3+J3/60),-(I3+J3/60))</f>
        <v>23.208333333333332</v>
      </c>
      <c r="O3" s="9"/>
      <c r="P3" s="4"/>
      <c r="Q3" s="10" t="s">
        <v>15</v>
      </c>
      <c r="R3" s="9">
        <f>N8-N3</f>
        <v>-35.416666666666664</v>
      </c>
      <c r="S3" s="9"/>
      <c r="T3" s="4"/>
      <c r="U3" s="4"/>
      <c r="V3" s="4"/>
      <c r="W3" s="4"/>
    </row>
    <row r="4" spans="1:23" ht="24" thickBot="1">
      <c r="A4" s="4"/>
      <c r="B4" s="8"/>
      <c r="C4" s="8"/>
      <c r="D4" s="8"/>
      <c r="E4" s="8"/>
      <c r="F4" s="8"/>
      <c r="G4" s="8"/>
      <c r="H4" s="4" t="s">
        <v>3</v>
      </c>
      <c r="I4" s="15">
        <v>7</v>
      </c>
      <c r="J4" s="15">
        <v>42</v>
      </c>
      <c r="K4" s="16" t="s">
        <v>10</v>
      </c>
      <c r="L4" s="4" t="s">
        <v>6</v>
      </c>
      <c r="M4" s="4"/>
      <c r="N4" s="9">
        <f>IF(K4="E", (I4+J4/60),-(I4+J4/60))</f>
        <v>-7.7</v>
      </c>
      <c r="O4" s="9"/>
      <c r="P4" s="4"/>
      <c r="Q4" s="10" t="s">
        <v>14</v>
      </c>
      <c r="R4" s="9">
        <f>N9-N4</f>
        <v>50.400000000000006</v>
      </c>
      <c r="S4" s="9"/>
      <c r="T4" s="4"/>
      <c r="U4" s="4"/>
      <c r="V4" s="4"/>
      <c r="W4" s="4"/>
    </row>
    <row r="5" spans="1:23">
      <c r="A5" s="4"/>
      <c r="B5" s="4"/>
      <c r="C5" s="4"/>
      <c r="D5" s="4"/>
      <c r="E5" s="4"/>
      <c r="F5" s="4"/>
      <c r="G5" s="4"/>
      <c r="H5" s="4"/>
      <c r="I5" s="5"/>
      <c r="J5" s="5"/>
      <c r="K5" s="4"/>
      <c r="L5" s="4"/>
      <c r="M5" s="4"/>
      <c r="N5" s="9"/>
      <c r="O5" s="9"/>
      <c r="P5" s="4"/>
      <c r="Q5" s="11" t="s">
        <v>16</v>
      </c>
      <c r="R5" s="4"/>
      <c r="S5" s="4"/>
      <c r="T5" s="9">
        <f>R4*COS(RADIANS(N3))*60</f>
        <v>2779.2919718087778</v>
      </c>
      <c r="U5" s="9"/>
      <c r="V5" s="4" t="s">
        <v>17</v>
      </c>
      <c r="W5" s="4"/>
    </row>
    <row r="6" spans="1:23">
      <c r="A6" s="4"/>
      <c r="B6" s="4"/>
      <c r="C6" s="4"/>
      <c r="D6" s="4"/>
      <c r="E6" s="4"/>
      <c r="F6" s="4"/>
      <c r="G6" s="4"/>
      <c r="H6" s="4"/>
      <c r="I6" s="5"/>
      <c r="J6" s="5"/>
      <c r="K6" s="4"/>
      <c r="L6" s="4"/>
      <c r="M6" s="4"/>
      <c r="N6" s="9"/>
      <c r="O6" s="9"/>
      <c r="P6" s="4"/>
      <c r="Q6" s="11" t="s">
        <v>18</v>
      </c>
      <c r="R6" s="4"/>
      <c r="S6" s="4"/>
      <c r="T6" s="9">
        <f>R4*COS(RADIANS(N8))*60</f>
        <v>2955.6126875590726</v>
      </c>
      <c r="U6" s="9"/>
      <c r="V6" s="4" t="s">
        <v>17</v>
      </c>
      <c r="W6" s="4"/>
    </row>
    <row r="7" spans="1:23" ht="25.5" thickBot="1">
      <c r="A7" s="4"/>
      <c r="B7" s="4"/>
      <c r="C7" s="4"/>
      <c r="D7" s="4"/>
      <c r="E7" s="4"/>
      <c r="F7" s="4"/>
      <c r="G7" s="4"/>
      <c r="H7" s="4"/>
      <c r="I7" s="5" t="s">
        <v>2</v>
      </c>
      <c r="J7" s="6" t="s">
        <v>7</v>
      </c>
      <c r="K7" s="7" t="s">
        <v>12</v>
      </c>
      <c r="L7" s="4"/>
      <c r="M7" s="4"/>
      <c r="N7" s="9"/>
      <c r="O7" s="9"/>
      <c r="P7" s="4"/>
      <c r="Q7" s="12" t="s">
        <v>19</v>
      </c>
      <c r="R7" s="12"/>
      <c r="S7" s="12"/>
      <c r="T7" s="9">
        <f>ABS(R3*60)</f>
        <v>2125</v>
      </c>
      <c r="U7" s="9"/>
      <c r="V7" s="4" t="s">
        <v>17</v>
      </c>
      <c r="W7" s="4"/>
    </row>
    <row r="8" spans="1:23" ht="24" thickBot="1">
      <c r="A8" s="4"/>
      <c r="B8" s="8" t="s">
        <v>8</v>
      </c>
      <c r="C8" s="8"/>
      <c r="D8" s="8"/>
      <c r="E8" s="8"/>
      <c r="F8" s="8"/>
      <c r="G8" s="8"/>
      <c r="H8" s="4" t="s">
        <v>4</v>
      </c>
      <c r="I8" s="15">
        <v>12</v>
      </c>
      <c r="J8" s="15">
        <v>12.5</v>
      </c>
      <c r="K8" s="16" t="s">
        <v>11</v>
      </c>
      <c r="L8" s="4" t="s">
        <v>5</v>
      </c>
      <c r="M8" s="4"/>
      <c r="N8" s="9">
        <f t="shared" ref="N5:N9" si="0">IF(K8="N", (I8+J8/60),-(I8+J8/60))</f>
        <v>-12.208333333333334</v>
      </c>
      <c r="O8" s="9"/>
      <c r="P8" s="4"/>
      <c r="Q8" s="4"/>
      <c r="R8" s="4"/>
      <c r="S8" s="4"/>
      <c r="T8" s="4"/>
      <c r="U8" s="4"/>
      <c r="V8" s="4"/>
      <c r="W8" s="4"/>
    </row>
    <row r="9" spans="1:23" ht="24" thickBot="1">
      <c r="A9" s="4"/>
      <c r="B9" s="8"/>
      <c r="C9" s="8"/>
      <c r="D9" s="8"/>
      <c r="E9" s="8"/>
      <c r="F9" s="8"/>
      <c r="G9" s="8"/>
      <c r="H9" s="4" t="s">
        <v>3</v>
      </c>
      <c r="I9" s="15">
        <v>42</v>
      </c>
      <c r="J9" s="15">
        <v>42</v>
      </c>
      <c r="K9" s="16" t="s">
        <v>13</v>
      </c>
      <c r="L9" s="4" t="s">
        <v>6</v>
      </c>
      <c r="M9" s="4"/>
      <c r="N9" s="9">
        <f>IF(K9="E", (I9+J9/60),-(I9+J9/60))</f>
        <v>42.7</v>
      </c>
      <c r="O9" s="9"/>
      <c r="P9" s="4"/>
      <c r="Q9" s="4"/>
      <c r="R9" s="4"/>
      <c r="S9" s="4"/>
      <c r="T9" s="4"/>
      <c r="U9" s="4"/>
      <c r="V9" s="4"/>
      <c r="W9" s="4"/>
    </row>
    <row r="10" spans="1:23">
      <c r="A10" s="4"/>
      <c r="B10" s="4"/>
      <c r="C10" s="4"/>
      <c r="D10" s="4"/>
      <c r="E10" s="4"/>
      <c r="F10" s="4"/>
      <c r="G10" s="4"/>
      <c r="H10" s="4"/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4" thickBot="1">
      <c r="A11" s="4"/>
      <c r="B11" s="4"/>
      <c r="C11" s="4"/>
      <c r="D11" s="4"/>
      <c r="E11" s="4"/>
      <c r="F11" s="4"/>
      <c r="G11" s="4"/>
      <c r="H11" s="4"/>
      <c r="I11" s="5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4" thickBot="1">
      <c r="A12" s="4"/>
      <c r="B12" s="4"/>
      <c r="C12" s="13" t="s">
        <v>27</v>
      </c>
      <c r="D12" s="13"/>
      <c r="E12" s="13"/>
      <c r="F12" s="13"/>
      <c r="G12" s="13"/>
      <c r="H12" s="13"/>
      <c r="I12" s="17">
        <f>IF(T6&gt;T5,T6,T5)</f>
        <v>2955.6126875590726</v>
      </c>
      <c r="J12" s="18"/>
      <c r="K12" s="4" t="s">
        <v>17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4" thickBot="1">
      <c r="A13" s="4"/>
      <c r="B13" s="4"/>
      <c r="C13" s="13" t="s">
        <v>28</v>
      </c>
      <c r="D13" s="13"/>
      <c r="E13" s="13"/>
      <c r="F13" s="13"/>
      <c r="G13" s="13"/>
      <c r="H13" s="13"/>
      <c r="I13" s="17">
        <f>IF(T6&gt;T5,T5,T6)</f>
        <v>2779.2919718087778</v>
      </c>
      <c r="J13" s="18"/>
      <c r="K13" s="4" t="s">
        <v>17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4" thickBot="1">
      <c r="A14" s="4"/>
      <c r="B14" s="4"/>
      <c r="C14" s="13" t="s">
        <v>19</v>
      </c>
      <c r="D14" s="13"/>
      <c r="E14" s="13"/>
      <c r="F14" s="13"/>
      <c r="G14" s="13"/>
      <c r="H14" s="13"/>
      <c r="I14" s="17">
        <f>T7</f>
        <v>2125</v>
      </c>
      <c r="J14" s="18"/>
      <c r="K14" s="4" t="s">
        <v>17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4" thickBot="1">
      <c r="A15" s="4"/>
      <c r="B15" s="4"/>
      <c r="C15" s="4"/>
      <c r="D15" s="4"/>
      <c r="E15" s="4"/>
      <c r="F15" s="4"/>
      <c r="G15" s="4"/>
      <c r="H15" s="4"/>
      <c r="I15" s="5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4" thickBot="1">
      <c r="A16" s="4"/>
      <c r="B16" s="4"/>
      <c r="C16" s="13" t="s">
        <v>20</v>
      </c>
      <c r="D16" s="13"/>
      <c r="E16" s="13"/>
      <c r="F16" s="13"/>
      <c r="G16" s="13"/>
      <c r="H16" s="13"/>
      <c r="I16" s="17">
        <f>I12+I14</f>
        <v>5080.6126875590726</v>
      </c>
      <c r="J16" s="18"/>
      <c r="K16" s="4" t="s">
        <v>17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4" thickBot="1">
      <c r="A17" s="4"/>
      <c r="B17" s="4"/>
      <c r="C17" s="13" t="s">
        <v>22</v>
      </c>
      <c r="D17" s="13"/>
      <c r="E17" s="13"/>
      <c r="F17" s="13"/>
      <c r="G17" s="13"/>
      <c r="H17" s="13"/>
      <c r="I17" s="19" t="str">
        <f>IF(ABS(N3)&gt;ABS(N8),Q17,Q18)</f>
        <v>180</v>
      </c>
      <c r="J17" s="14" t="s">
        <v>26</v>
      </c>
      <c r="K17" s="4"/>
      <c r="L17" s="4"/>
      <c r="M17" s="4"/>
      <c r="N17" s="4"/>
      <c r="O17" s="4"/>
      <c r="P17" s="4"/>
      <c r="Q17" s="4" t="str">
        <f>IF(R3&lt;0,"180","000")</f>
        <v>180</v>
      </c>
      <c r="R17" s="4" t="s">
        <v>24</v>
      </c>
      <c r="S17" s="4"/>
      <c r="T17" s="4"/>
      <c r="U17" s="4"/>
      <c r="V17" s="4"/>
      <c r="W17" s="4"/>
    </row>
    <row r="18" spans="1:23" ht="24" thickBot="1">
      <c r="A18" s="4"/>
      <c r="B18" s="4"/>
      <c r="C18" s="13" t="s">
        <v>23</v>
      </c>
      <c r="D18" s="13"/>
      <c r="E18" s="13"/>
      <c r="F18" s="13"/>
      <c r="G18" s="13"/>
      <c r="H18" s="13"/>
      <c r="I18" s="19" t="str">
        <f>IF(ABS(N3)&gt;ABS(N8),Q18,Q17)</f>
        <v>090</v>
      </c>
      <c r="J18" s="14" t="s">
        <v>26</v>
      </c>
      <c r="K18" s="4"/>
      <c r="L18" s="4"/>
      <c r="M18" s="4"/>
      <c r="N18" s="4"/>
      <c r="O18" s="4"/>
      <c r="P18" s="4"/>
      <c r="Q18" s="4" t="str">
        <f>IF(R4&lt;0,"270","090")</f>
        <v>090</v>
      </c>
      <c r="R18" s="4" t="s">
        <v>25</v>
      </c>
      <c r="S18" s="4"/>
      <c r="T18" s="4"/>
      <c r="U18" s="4"/>
      <c r="V18" s="4"/>
      <c r="W18" s="4"/>
    </row>
    <row r="19" spans="1:23" ht="24" thickBot="1">
      <c r="A19" s="4"/>
      <c r="B19" s="4"/>
      <c r="C19" s="4"/>
      <c r="D19" s="4"/>
      <c r="E19" s="4"/>
      <c r="F19" s="4"/>
      <c r="G19" s="4"/>
      <c r="H19" s="4"/>
      <c r="I19" s="5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4" thickBot="1">
      <c r="A20" s="4"/>
      <c r="B20" s="4"/>
      <c r="C20" s="13" t="s">
        <v>21</v>
      </c>
      <c r="D20" s="13"/>
      <c r="E20" s="13"/>
      <c r="F20" s="13"/>
      <c r="G20" s="13"/>
      <c r="H20" s="13"/>
      <c r="I20" s="17">
        <f>I14+I13</f>
        <v>4904.2919718087778</v>
      </c>
      <c r="J20" s="18"/>
      <c r="K20" s="4" t="s">
        <v>17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4" thickBot="1">
      <c r="A21" s="4"/>
      <c r="B21" s="4"/>
      <c r="C21" s="13" t="s">
        <v>22</v>
      </c>
      <c r="D21" s="13"/>
      <c r="E21" s="13"/>
      <c r="F21" s="13"/>
      <c r="G21" s="13"/>
      <c r="H21" s="13"/>
      <c r="I21" s="19" t="str">
        <f>I18</f>
        <v>090</v>
      </c>
      <c r="J21" s="14" t="s">
        <v>26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4" thickBot="1">
      <c r="A22" s="4"/>
      <c r="B22" s="4"/>
      <c r="C22" s="13" t="s">
        <v>23</v>
      </c>
      <c r="D22" s="13"/>
      <c r="E22" s="13"/>
      <c r="F22" s="13"/>
      <c r="G22" s="13"/>
      <c r="H22" s="13"/>
      <c r="I22" s="19" t="str">
        <f>I17</f>
        <v>180</v>
      </c>
      <c r="J22" s="14" t="s">
        <v>26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4"/>
      <c r="B23" s="4"/>
      <c r="C23" s="4"/>
      <c r="D23" s="4"/>
      <c r="E23" s="4"/>
      <c r="F23" s="4"/>
      <c r="G23" s="4"/>
      <c r="H23" s="4"/>
      <c r="I23" s="5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</sheetData>
  <mergeCells count="28">
    <mergeCell ref="C20:H20"/>
    <mergeCell ref="C21:H21"/>
    <mergeCell ref="C22:H22"/>
    <mergeCell ref="I13:J13"/>
    <mergeCell ref="I14:J14"/>
    <mergeCell ref="I16:J16"/>
    <mergeCell ref="I20:J20"/>
    <mergeCell ref="C16:H16"/>
    <mergeCell ref="C12:H12"/>
    <mergeCell ref="C13:H13"/>
    <mergeCell ref="C14:H14"/>
    <mergeCell ref="C17:H17"/>
    <mergeCell ref="C18:H18"/>
    <mergeCell ref="R3:S3"/>
    <mergeCell ref="R4:S4"/>
    <mergeCell ref="T5:U5"/>
    <mergeCell ref="T6:U6"/>
    <mergeCell ref="T7:U7"/>
    <mergeCell ref="I12:J12"/>
    <mergeCell ref="B3:G4"/>
    <mergeCell ref="B8:G9"/>
    <mergeCell ref="N3:O3"/>
    <mergeCell ref="N4:O4"/>
    <mergeCell ref="N5:O5"/>
    <mergeCell ref="N6:O6"/>
    <mergeCell ref="N7:O7"/>
    <mergeCell ref="N8:O8"/>
    <mergeCell ref="N9:O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calamatta2</dc:creator>
  <cp:lastModifiedBy>calamatta2</cp:lastModifiedBy>
  <dcterms:created xsi:type="dcterms:W3CDTF">2018-01-10T09:21:54Z</dcterms:created>
  <dcterms:modified xsi:type="dcterms:W3CDTF">2018-01-10T10:01:27Z</dcterms:modified>
</cp:coreProperties>
</file>