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N16" i="1"/>
  <c r="L4"/>
  <c r="L5"/>
  <c r="S11"/>
  <c r="E16"/>
  <c r="Q16" l="1"/>
</calcChain>
</file>

<file path=xl/sharedStrings.xml><?xml version="1.0" encoding="utf-8"?>
<sst xmlns="http://schemas.openxmlformats.org/spreadsheetml/2006/main" count="28" uniqueCount="21">
  <si>
    <t>Passaggio di una Nave sotto un Ponte</t>
  </si>
  <si>
    <t>FONDO</t>
  </si>
  <si>
    <t>CHART DATUM</t>
  </si>
  <si>
    <t>Marea</t>
  </si>
  <si>
    <r>
      <t>Z</t>
    </r>
    <r>
      <rPr>
        <vertAlign val="subscript"/>
        <sz val="22"/>
        <color theme="1"/>
        <rFont val="Calibri"/>
        <family val="2"/>
        <scheme val="minor"/>
      </rPr>
      <t>o</t>
    </r>
  </si>
  <si>
    <t>L.M.M.</t>
  </si>
  <si>
    <t>h =</t>
  </si>
  <si>
    <t>A=</t>
  </si>
  <si>
    <t>Velocità della nave</t>
  </si>
  <si>
    <t>Coeff. Di finezza della nave in percentuale</t>
  </si>
  <si>
    <t>metri</t>
  </si>
  <si>
    <t>%</t>
  </si>
  <si>
    <t>Kn</t>
  </si>
  <si>
    <t>ponte</t>
  </si>
  <si>
    <t>altezza ponte sul L.M.M.</t>
  </si>
  <si>
    <t>Acque poco profonde e ristrette</t>
  </si>
  <si>
    <t>Acque poco profonde</t>
  </si>
  <si>
    <t>SQUAT</t>
  </si>
  <si>
    <t xml:space="preserve">Squat 1    </t>
  </si>
  <si>
    <t>Squat 2</t>
  </si>
  <si>
    <t>Scegliere le opzioni                         1 - Squat 1                                     2 - Squat 2                                    NO - non mettere a calcolo lo squat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</si>
</sst>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bscript"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0" borderId="0" xfId="0" applyFont="1"/>
    <xf numFmtId="0" fontId="5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2" borderId="0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4" fillId="2" borderId="1" xfId="0" applyFont="1" applyFill="1" applyBorder="1" applyAlignment="1">
      <alignment vertical="top"/>
    </xf>
    <xf numFmtId="0" fontId="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vertical="top"/>
    </xf>
    <xf numFmtId="0" fontId="5" fillId="2" borderId="12" xfId="0" applyFont="1" applyFill="1" applyBorder="1"/>
    <xf numFmtId="0" fontId="5" fillId="2" borderId="13" xfId="0" applyFont="1" applyFill="1" applyBorder="1"/>
    <xf numFmtId="0" fontId="5" fillId="2" borderId="14" xfId="0" applyFont="1" applyFill="1" applyBorder="1"/>
    <xf numFmtId="0" fontId="5" fillId="2" borderId="9" xfId="0" applyFont="1" applyFill="1" applyBorder="1"/>
    <xf numFmtId="0" fontId="5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7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5" fillId="2" borderId="15" xfId="0" applyFont="1" applyFill="1" applyBorder="1"/>
    <xf numFmtId="0" fontId="5" fillId="2" borderId="16" xfId="0" applyFont="1" applyFill="1" applyBorder="1"/>
    <xf numFmtId="0" fontId="5" fillId="2" borderId="17" xfId="0" applyFont="1" applyFill="1" applyBorder="1"/>
    <xf numFmtId="0" fontId="5" fillId="4" borderId="3" xfId="0" applyFont="1" applyFill="1" applyBorder="1" applyAlignment="1">
      <alignment horizontal="center" vertical="center"/>
    </xf>
    <xf numFmtId="0" fontId="8" fillId="0" borderId="0" xfId="0" applyFont="1"/>
    <xf numFmtId="0" fontId="5" fillId="2" borderId="13" xfId="0" applyFont="1" applyFill="1" applyBorder="1" applyAlignment="1">
      <alignment vertical="top"/>
    </xf>
    <xf numFmtId="0" fontId="5" fillId="0" borderId="0" xfId="0" applyFont="1" applyBorder="1"/>
    <xf numFmtId="0" fontId="5" fillId="2" borderId="9" xfId="0" quotePrefix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9</xdr:row>
      <xdr:rowOff>352425</xdr:rowOff>
    </xdr:to>
    <xdr:cxnSp macro="">
      <xdr:nvCxnSpPr>
        <xdr:cNvPr id="3" name="Connettore 2 2"/>
        <xdr:cNvCxnSpPr/>
      </xdr:nvCxnSpPr>
      <xdr:spPr>
        <a:xfrm flipV="1">
          <a:off x="3048000" y="2533650"/>
          <a:ext cx="0" cy="723900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438150</xdr:colOff>
      <xdr:row>9</xdr:row>
      <xdr:rowOff>0</xdr:rowOff>
    </xdr:from>
    <xdr:to>
      <xdr:col>16</xdr:col>
      <xdr:colOff>457200</xdr:colOff>
      <xdr:row>12</xdr:row>
      <xdr:rowOff>9525</xdr:rowOff>
    </xdr:to>
    <xdr:cxnSp macro="">
      <xdr:nvCxnSpPr>
        <xdr:cNvPr id="4" name="Connettore 2 3"/>
        <xdr:cNvCxnSpPr/>
      </xdr:nvCxnSpPr>
      <xdr:spPr>
        <a:xfrm flipH="1" flipV="1">
          <a:off x="8972550" y="2914650"/>
          <a:ext cx="19050" cy="1152525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497159</xdr:colOff>
      <xdr:row>9</xdr:row>
      <xdr:rowOff>4648</xdr:rowOff>
    </xdr:from>
    <xdr:to>
      <xdr:col>12</xdr:col>
      <xdr:colOff>501805</xdr:colOff>
      <xdr:row>9</xdr:row>
      <xdr:rowOff>408878</xdr:rowOff>
    </xdr:to>
    <xdr:cxnSp macro="">
      <xdr:nvCxnSpPr>
        <xdr:cNvPr id="5" name="Connettore 2 4"/>
        <xdr:cNvCxnSpPr/>
      </xdr:nvCxnSpPr>
      <xdr:spPr>
        <a:xfrm flipV="1">
          <a:off x="6583866" y="2922550"/>
          <a:ext cx="4646" cy="404230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5</xdr:row>
      <xdr:rowOff>190503</xdr:rowOff>
    </xdr:from>
    <xdr:to>
      <xdr:col>6</xdr:col>
      <xdr:colOff>219075</xdr:colOff>
      <xdr:row>9</xdr:row>
      <xdr:rowOff>85725</xdr:rowOff>
    </xdr:to>
    <xdr:sp macro="" textlink="">
      <xdr:nvSpPr>
        <xdr:cNvPr id="11" name="Ritardo 10"/>
        <xdr:cNvSpPr/>
      </xdr:nvSpPr>
      <xdr:spPr>
        <a:xfrm rot="5400000">
          <a:off x="1757364" y="1490664"/>
          <a:ext cx="1362072" cy="1657350"/>
        </a:xfrm>
        <a:prstGeom prst="flowChartDelay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4</xdr:col>
      <xdr:colOff>304800</xdr:colOff>
      <xdr:row>4</xdr:row>
      <xdr:rowOff>123825</xdr:rowOff>
    </xdr:from>
    <xdr:to>
      <xdr:col>5</xdr:col>
      <xdr:colOff>323850</xdr:colOff>
      <xdr:row>5</xdr:row>
      <xdr:rowOff>190500</xdr:rowOff>
    </xdr:to>
    <xdr:sp macro="" textlink="">
      <xdr:nvSpPr>
        <xdr:cNvPr id="12" name="Rettangolo 11"/>
        <xdr:cNvSpPr/>
      </xdr:nvSpPr>
      <xdr:spPr>
        <a:xfrm>
          <a:off x="2133600" y="1209675"/>
          <a:ext cx="628650" cy="4286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409575</xdr:colOff>
      <xdr:row>3</xdr:row>
      <xdr:rowOff>228600</xdr:rowOff>
    </xdr:from>
    <xdr:to>
      <xdr:col>5</xdr:col>
      <xdr:colOff>209550</xdr:colOff>
      <xdr:row>4</xdr:row>
      <xdr:rowOff>133350</xdr:rowOff>
    </xdr:to>
    <xdr:sp macro="" textlink="">
      <xdr:nvSpPr>
        <xdr:cNvPr id="13" name="Rettangolo 12"/>
        <xdr:cNvSpPr/>
      </xdr:nvSpPr>
      <xdr:spPr>
        <a:xfrm>
          <a:off x="2238375" y="952500"/>
          <a:ext cx="409575" cy="2667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0</xdr:colOff>
      <xdr:row>7</xdr:row>
      <xdr:rowOff>361951</xdr:rowOff>
    </xdr:from>
    <xdr:to>
      <xdr:col>5</xdr:col>
      <xdr:colOff>1</xdr:colOff>
      <xdr:row>9</xdr:row>
      <xdr:rowOff>85725</xdr:rowOff>
    </xdr:to>
    <xdr:cxnSp macro="">
      <xdr:nvCxnSpPr>
        <xdr:cNvPr id="14" name="Connettore 2 13"/>
        <xdr:cNvCxnSpPr>
          <a:stCxn id="11" idx="3"/>
        </xdr:cNvCxnSpPr>
      </xdr:nvCxnSpPr>
      <xdr:spPr>
        <a:xfrm flipV="1">
          <a:off x="2438400" y="2533651"/>
          <a:ext cx="1" cy="466724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9</xdr:row>
      <xdr:rowOff>95250</xdr:rowOff>
    </xdr:from>
    <xdr:to>
      <xdr:col>6</xdr:col>
      <xdr:colOff>457200</xdr:colOff>
      <xdr:row>9</xdr:row>
      <xdr:rowOff>104776</xdr:rowOff>
    </xdr:to>
    <xdr:cxnSp macro="">
      <xdr:nvCxnSpPr>
        <xdr:cNvPr id="23" name="Connettore 1 22"/>
        <xdr:cNvCxnSpPr/>
      </xdr:nvCxnSpPr>
      <xdr:spPr>
        <a:xfrm flipV="1">
          <a:off x="1581150" y="3009900"/>
          <a:ext cx="192405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381000</xdr:colOff>
      <xdr:row>3</xdr:row>
      <xdr:rowOff>228600</xdr:rowOff>
    </xdr:from>
    <xdr:to>
      <xdr:col>6</xdr:col>
      <xdr:colOff>381000</xdr:colOff>
      <xdr:row>9</xdr:row>
      <xdr:rowOff>104775</xdr:rowOff>
    </xdr:to>
    <xdr:cxnSp macro="">
      <xdr:nvCxnSpPr>
        <xdr:cNvPr id="25" name="Connettore 2 24"/>
        <xdr:cNvCxnSpPr/>
      </xdr:nvCxnSpPr>
      <xdr:spPr>
        <a:xfrm flipV="1">
          <a:off x="3429000" y="952500"/>
          <a:ext cx="0" cy="2066925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10</xdr:row>
      <xdr:rowOff>9525</xdr:rowOff>
    </xdr:from>
    <xdr:to>
      <xdr:col>3</xdr:col>
      <xdr:colOff>361950</xdr:colOff>
      <xdr:row>12</xdr:row>
      <xdr:rowOff>9525</xdr:rowOff>
    </xdr:to>
    <xdr:cxnSp macro="">
      <xdr:nvCxnSpPr>
        <xdr:cNvPr id="27" name="Connettore 2 26"/>
        <xdr:cNvCxnSpPr/>
      </xdr:nvCxnSpPr>
      <xdr:spPr>
        <a:xfrm flipV="1">
          <a:off x="1571625" y="3371850"/>
          <a:ext cx="9525" cy="733425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3</xdr:row>
      <xdr:rowOff>228600</xdr:rowOff>
    </xdr:from>
    <xdr:to>
      <xdr:col>6</xdr:col>
      <xdr:colOff>466725</xdr:colOff>
      <xdr:row>3</xdr:row>
      <xdr:rowOff>238126</xdr:rowOff>
    </xdr:to>
    <xdr:cxnSp macro="">
      <xdr:nvCxnSpPr>
        <xdr:cNvPr id="28" name="Connettore 1 27"/>
        <xdr:cNvCxnSpPr/>
      </xdr:nvCxnSpPr>
      <xdr:spPr>
        <a:xfrm flipV="1">
          <a:off x="1590675" y="952500"/>
          <a:ext cx="1924050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2</xdr:row>
      <xdr:rowOff>323850</xdr:rowOff>
    </xdr:from>
    <xdr:to>
      <xdr:col>17</xdr:col>
      <xdr:colOff>76200</xdr:colOff>
      <xdr:row>9</xdr:row>
      <xdr:rowOff>0</xdr:rowOff>
    </xdr:to>
    <xdr:sp macro="" textlink="">
      <xdr:nvSpPr>
        <xdr:cNvPr id="31" name="Figura a mano libera 30"/>
        <xdr:cNvSpPr/>
      </xdr:nvSpPr>
      <xdr:spPr>
        <a:xfrm>
          <a:off x="8115300" y="695325"/>
          <a:ext cx="1714500" cy="2257425"/>
        </a:xfrm>
        <a:custGeom>
          <a:avLst/>
          <a:gdLst>
            <a:gd name="connsiteX0" fmla="*/ 0 w 1714500"/>
            <a:gd name="connsiteY0" fmla="*/ 38100 h 2257425"/>
            <a:gd name="connsiteX1" fmla="*/ 0 w 1714500"/>
            <a:gd name="connsiteY1" fmla="*/ 323850 h 2257425"/>
            <a:gd name="connsiteX2" fmla="*/ 1257300 w 1714500"/>
            <a:gd name="connsiteY2" fmla="*/ 323850 h 2257425"/>
            <a:gd name="connsiteX3" fmla="*/ 1257300 w 1714500"/>
            <a:gd name="connsiteY3" fmla="*/ 2257425 h 2257425"/>
            <a:gd name="connsiteX4" fmla="*/ 1714500 w 1714500"/>
            <a:gd name="connsiteY4" fmla="*/ 2257425 h 2257425"/>
            <a:gd name="connsiteX5" fmla="*/ 1704975 w 1714500"/>
            <a:gd name="connsiteY5" fmla="*/ 0 h 2257425"/>
            <a:gd name="connsiteX6" fmla="*/ 0 w 1714500"/>
            <a:gd name="connsiteY6" fmla="*/ 38100 h 22574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1714500" h="2257425">
              <a:moveTo>
                <a:pt x="0" y="38100"/>
              </a:moveTo>
              <a:lnTo>
                <a:pt x="0" y="323850"/>
              </a:lnTo>
              <a:lnTo>
                <a:pt x="1257300" y="323850"/>
              </a:lnTo>
              <a:lnTo>
                <a:pt x="1257300" y="2257425"/>
              </a:lnTo>
              <a:lnTo>
                <a:pt x="1714500" y="2257425"/>
              </a:lnTo>
              <a:lnTo>
                <a:pt x="1704975" y="0"/>
              </a:lnTo>
              <a:lnTo>
                <a:pt x="0" y="38100"/>
              </a:lnTo>
              <a:close/>
            </a:path>
          </a:pathLst>
        </a:cu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it-IT" sz="1100"/>
        </a:p>
      </xdr:txBody>
    </xdr:sp>
    <xdr:clientData/>
  </xdr:twoCellAnchor>
  <xdr:twoCellAnchor>
    <xdr:from>
      <xdr:col>16</xdr:col>
      <xdr:colOff>76200</xdr:colOff>
      <xdr:row>3</xdr:row>
      <xdr:rowOff>276225</xdr:rowOff>
    </xdr:from>
    <xdr:to>
      <xdr:col>16</xdr:col>
      <xdr:colOff>85725</xdr:colOff>
      <xdr:row>8</xdr:row>
      <xdr:rowOff>342901</xdr:rowOff>
    </xdr:to>
    <xdr:cxnSp macro="">
      <xdr:nvCxnSpPr>
        <xdr:cNvPr id="32" name="Connettore 2 31"/>
        <xdr:cNvCxnSpPr/>
      </xdr:nvCxnSpPr>
      <xdr:spPr>
        <a:xfrm flipV="1">
          <a:off x="9220200" y="1019175"/>
          <a:ext cx="9525" cy="1905001"/>
        </a:xfrm>
        <a:prstGeom prst="straightConnector1">
          <a:avLst/>
        </a:prstGeom>
        <a:ln>
          <a:solidFill>
            <a:schemeClr val="accent1"/>
          </a:solidFill>
          <a:prstDash val="lgDash"/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8"/>
  <sheetViews>
    <sheetView tabSelected="1" workbookViewId="0">
      <selection activeCell="J8" sqref="J8"/>
    </sheetView>
  </sheetViews>
  <sheetFormatPr defaultRowHeight="28.5"/>
  <cols>
    <col min="1" max="1" width="1.7109375" style="1" customWidth="1"/>
    <col min="2" max="13" width="9.140625" style="1"/>
    <col min="14" max="14" width="9.28515625" style="1" bestFit="1" customWidth="1"/>
    <col min="15" max="19" width="9.140625" style="1"/>
    <col min="20" max="20" width="1.7109375" style="1" customWidth="1"/>
    <col min="21" max="16384" width="9.140625" style="1"/>
  </cols>
  <sheetData>
    <row r="1" spans="1:23" ht="29.25" thickBot="1">
      <c r="A1" s="13"/>
      <c r="B1" s="28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5"/>
    </row>
    <row r="2" spans="1:23" ht="31.5" customHeight="1" thickBot="1">
      <c r="A2" s="16"/>
      <c r="B2" s="5"/>
      <c r="C2" s="5"/>
      <c r="D2" s="5"/>
      <c r="E2" s="5"/>
      <c r="F2" s="5"/>
      <c r="G2" s="5"/>
      <c r="H2" s="5"/>
      <c r="I2" s="5"/>
      <c r="J2" s="36" t="s">
        <v>8</v>
      </c>
      <c r="K2" s="37"/>
      <c r="L2" s="10">
        <v>6</v>
      </c>
      <c r="M2" s="5" t="s">
        <v>12</v>
      </c>
      <c r="N2" s="5"/>
      <c r="O2" s="5"/>
      <c r="P2" s="5"/>
      <c r="Q2" s="5"/>
      <c r="R2" s="5"/>
      <c r="S2" s="5"/>
      <c r="T2" s="17"/>
      <c r="U2" s="29"/>
    </row>
    <row r="3" spans="1:23" ht="39" customHeight="1" thickBot="1">
      <c r="A3" s="16"/>
      <c r="B3" s="5"/>
      <c r="C3" s="5"/>
      <c r="D3" s="5"/>
      <c r="E3" s="5"/>
      <c r="F3" s="5"/>
      <c r="G3" s="5"/>
      <c r="H3" s="5"/>
      <c r="I3" s="5"/>
      <c r="J3" s="38" t="s">
        <v>9</v>
      </c>
      <c r="K3" s="39"/>
      <c r="L3" s="26">
        <v>70</v>
      </c>
      <c r="M3" s="30" t="s">
        <v>11</v>
      </c>
      <c r="N3" s="5"/>
      <c r="O3" s="5"/>
      <c r="P3" s="55" t="s">
        <v>13</v>
      </c>
      <c r="Q3" s="5"/>
      <c r="R3" s="5"/>
      <c r="S3" s="5"/>
      <c r="T3" s="17"/>
    </row>
    <row r="4" spans="1:23" ht="28.5" customHeight="1" thickBot="1">
      <c r="A4" s="16"/>
      <c r="B4" s="5"/>
      <c r="C4" s="5"/>
      <c r="D4" s="5"/>
      <c r="E4" s="5"/>
      <c r="F4" s="5"/>
      <c r="G4" s="5"/>
      <c r="H4" s="5"/>
      <c r="I4" s="5"/>
      <c r="J4" s="36" t="s">
        <v>18</v>
      </c>
      <c r="K4" s="37"/>
      <c r="L4" s="3">
        <f>L3/100*(L2*L2/100)</f>
        <v>0.252</v>
      </c>
      <c r="M4" s="40" t="s">
        <v>16</v>
      </c>
      <c r="N4" s="41"/>
      <c r="O4" s="5"/>
      <c r="P4" s="55"/>
      <c r="Q4" s="5"/>
      <c r="R4" s="5"/>
      <c r="S4" s="5"/>
      <c r="T4" s="17"/>
    </row>
    <row r="5" spans="1:23" ht="34.5" customHeight="1" thickBot="1">
      <c r="A5" s="16"/>
      <c r="B5" s="5"/>
      <c r="C5" s="5"/>
      <c r="D5" s="5"/>
      <c r="E5" s="5"/>
      <c r="F5" s="5"/>
      <c r="G5" s="5"/>
      <c r="H5" s="5"/>
      <c r="I5" s="24"/>
      <c r="J5" s="36" t="s">
        <v>19</v>
      </c>
      <c r="K5" s="37"/>
      <c r="L5" s="3">
        <f>2*L3/100*(L2*L2/100)</f>
        <v>0.504</v>
      </c>
      <c r="M5" s="40" t="s">
        <v>15</v>
      </c>
      <c r="N5" s="41"/>
      <c r="O5" s="5"/>
      <c r="P5" s="5"/>
      <c r="Q5" s="5"/>
      <c r="R5" s="5"/>
      <c r="S5" s="5"/>
      <c r="T5" s="17"/>
    </row>
    <row r="6" spans="1:23" ht="47.25" customHeight="1" thickBot="1">
      <c r="A6" s="16"/>
      <c r="B6" s="5"/>
      <c r="C6" s="5"/>
      <c r="D6" s="5"/>
      <c r="E6" s="5"/>
      <c r="F6" s="5"/>
      <c r="G6" s="5"/>
      <c r="H6" s="18" t="s">
        <v>7</v>
      </c>
      <c r="I6" s="9">
        <v>28</v>
      </c>
      <c r="J6" s="36" t="s">
        <v>17</v>
      </c>
      <c r="K6" s="37"/>
      <c r="L6" s="51">
        <v>2</v>
      </c>
      <c r="M6" s="53" t="s">
        <v>20</v>
      </c>
      <c r="N6" s="54"/>
      <c r="O6" s="31" t="s">
        <v>14</v>
      </c>
      <c r="P6" s="32">
        <v>25</v>
      </c>
      <c r="Q6" s="5"/>
      <c r="R6" s="5"/>
      <c r="S6" s="5"/>
      <c r="T6" s="17"/>
    </row>
    <row r="7" spans="1:23" ht="29.25" thickBot="1">
      <c r="A7" s="16"/>
      <c r="B7" s="5"/>
      <c r="C7" s="5"/>
      <c r="D7" s="5"/>
      <c r="E7" s="5"/>
      <c r="F7" s="5"/>
      <c r="G7" s="5"/>
      <c r="H7" s="5"/>
      <c r="I7" s="20" t="s">
        <v>10</v>
      </c>
      <c r="J7" s="36"/>
      <c r="K7" s="37"/>
      <c r="L7" s="52"/>
      <c r="M7" s="53"/>
      <c r="N7" s="54"/>
      <c r="O7" s="31"/>
      <c r="P7" s="33"/>
      <c r="Q7" s="5"/>
      <c r="R7" s="5"/>
      <c r="S7" s="5"/>
      <c r="T7" s="17"/>
    </row>
    <row r="8" spans="1:23" ht="29.25" thickBot="1">
      <c r="A8" s="16"/>
      <c r="B8" s="5"/>
      <c r="C8" s="5"/>
      <c r="D8" s="4"/>
      <c r="E8" s="4"/>
      <c r="F8" s="21" t="s">
        <v>10</v>
      </c>
      <c r="G8" s="4"/>
      <c r="H8" s="4"/>
      <c r="I8" s="5"/>
      <c r="J8" s="4"/>
      <c r="K8" s="4"/>
      <c r="L8" s="4"/>
      <c r="M8" s="5"/>
      <c r="N8" s="5"/>
      <c r="O8" s="5"/>
      <c r="P8" s="20" t="s">
        <v>10</v>
      </c>
      <c r="Q8" s="5"/>
      <c r="R8" s="5"/>
      <c r="S8" s="5"/>
      <c r="T8" s="17"/>
    </row>
    <row r="9" spans="1:23" ht="29.25" thickBot="1">
      <c r="A9" s="16"/>
      <c r="B9" s="5"/>
      <c r="C9" s="5"/>
      <c r="D9" s="5"/>
      <c r="E9" s="49" t="s">
        <v>6</v>
      </c>
      <c r="F9" s="12">
        <v>5</v>
      </c>
      <c r="G9" s="5"/>
      <c r="H9" s="44" t="s">
        <v>3</v>
      </c>
      <c r="I9" s="32">
        <v>3.8</v>
      </c>
      <c r="J9" s="5"/>
      <c r="K9" s="5"/>
      <c r="L9" s="5"/>
      <c r="M9" s="4"/>
      <c r="N9" s="4"/>
      <c r="O9" s="4"/>
      <c r="P9" s="4"/>
      <c r="Q9" s="4"/>
      <c r="R9" s="5"/>
      <c r="S9" s="5"/>
      <c r="T9" s="17"/>
    </row>
    <row r="10" spans="1:23" ht="32.25" thickBot="1">
      <c r="A10" s="16"/>
      <c r="B10" s="44" t="s">
        <v>2</v>
      </c>
      <c r="C10" s="45">
        <v>5</v>
      </c>
      <c r="D10" s="4"/>
      <c r="E10" s="50"/>
      <c r="F10" s="8"/>
      <c r="G10" s="4"/>
      <c r="H10" s="47"/>
      <c r="I10" s="33"/>
      <c r="J10" s="4"/>
      <c r="K10" s="4"/>
      <c r="L10" s="4"/>
      <c r="M10" s="4"/>
      <c r="N10" s="4" t="s">
        <v>4</v>
      </c>
      <c r="O10" s="11">
        <v>0.8</v>
      </c>
      <c r="P10" s="6"/>
      <c r="Q10" s="7"/>
      <c r="R10" s="5"/>
      <c r="S10" s="5"/>
      <c r="T10" s="17"/>
    </row>
    <row r="11" spans="1:23" ht="29.25" thickBot="1">
      <c r="A11" s="16"/>
      <c r="B11" s="44"/>
      <c r="C11" s="46"/>
      <c r="D11" s="5"/>
      <c r="E11" s="5"/>
      <c r="F11" s="5"/>
      <c r="G11" s="5"/>
      <c r="H11" s="5"/>
      <c r="I11" s="20" t="s">
        <v>10</v>
      </c>
      <c r="J11" s="5"/>
      <c r="K11" s="5"/>
      <c r="L11" s="5"/>
      <c r="M11" s="5"/>
      <c r="N11" s="5"/>
      <c r="O11" s="20" t="s">
        <v>10</v>
      </c>
      <c r="P11" s="5"/>
      <c r="Q11" s="5"/>
      <c r="R11" s="19" t="s">
        <v>5</v>
      </c>
      <c r="S11" s="2">
        <f>C10+O10</f>
        <v>5.8</v>
      </c>
      <c r="T11" s="17"/>
    </row>
    <row r="12" spans="1:23">
      <c r="A12" s="16"/>
      <c r="B12" s="5"/>
      <c r="C12" s="20" t="s">
        <v>10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20" t="s">
        <v>10</v>
      </c>
      <c r="T12" s="17"/>
    </row>
    <row r="13" spans="1:23">
      <c r="A13" s="16"/>
      <c r="B13" s="48" t="s">
        <v>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17"/>
    </row>
    <row r="14" spans="1:23">
      <c r="A14" s="16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17"/>
    </row>
    <row r="15" spans="1:23" ht="29.25" thickBot="1">
      <c r="A15" s="1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17"/>
    </row>
    <row r="16" spans="1:23" ht="29.25" thickBot="1">
      <c r="A16" s="16"/>
      <c r="B16" s="5"/>
      <c r="C16" s="5"/>
      <c r="D16" s="5"/>
      <c r="E16" s="56" t="str">
        <f>IF((C10+I9-F9-L5+I6)&gt;(S11+P6), "LA NAVE NON PASSA SOTTO IL PONTE PER cm", "LA NAVE PASSA SOTTO IL PONTE A cm")</f>
        <v>LA NAVE NON PASSA SOTTO IL PONTE PER cm</v>
      </c>
      <c r="F16" s="56"/>
      <c r="G16" s="56"/>
      <c r="H16" s="56"/>
      <c r="I16" s="56"/>
      <c r="J16" s="56"/>
      <c r="K16" s="56"/>
      <c r="L16" s="56"/>
      <c r="M16" s="57"/>
      <c r="N16" s="34">
        <f>IF(L6="NO",ABS(100*((S11+P6)-(C10+I9-F9+I6))),IF(L6=1,ABS(100*((S11+P6)-(C10+I9-L4-F9+I6))),ABS(100*((S11+P6)-(C10+I9-L5-F9+I6)))))</f>
        <v>49.599999999999866</v>
      </c>
      <c r="O16" s="35"/>
      <c r="P16" s="5"/>
      <c r="Q16" s="42">
        <f>N16/100</f>
        <v>0.49599999999999866</v>
      </c>
      <c r="R16" s="43"/>
      <c r="S16" s="22" t="s">
        <v>10</v>
      </c>
      <c r="T16" s="17"/>
      <c r="W16" s="27"/>
    </row>
    <row r="17" spans="1:20">
      <c r="A17" s="1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17"/>
    </row>
    <row r="18" spans="1:20" ht="29.25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5"/>
    </row>
  </sheetData>
  <mergeCells count="21">
    <mergeCell ref="Q16:R16"/>
    <mergeCell ref="B10:B11"/>
    <mergeCell ref="C10:C11"/>
    <mergeCell ref="H9:H10"/>
    <mergeCell ref="I9:I10"/>
    <mergeCell ref="B13:S15"/>
    <mergeCell ref="E9:E10"/>
    <mergeCell ref="E16:M16"/>
    <mergeCell ref="O6:O7"/>
    <mergeCell ref="P6:P7"/>
    <mergeCell ref="N16:O16"/>
    <mergeCell ref="J2:K2"/>
    <mergeCell ref="J3:K3"/>
    <mergeCell ref="J4:K4"/>
    <mergeCell ref="J5:K5"/>
    <mergeCell ref="M5:N5"/>
    <mergeCell ref="M4:N4"/>
    <mergeCell ref="L6:L7"/>
    <mergeCell ref="M6:N7"/>
    <mergeCell ref="J6:K7"/>
    <mergeCell ref="P3:P4"/>
  </mergeCells>
  <pageMargins left="0.15748031496062992" right="0.15748031496062992" top="0.43307086614173229" bottom="0.3937007874015748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calamatta2</dc:creator>
  <cp:lastModifiedBy>calamatta2</cp:lastModifiedBy>
  <cp:lastPrinted>2018-01-11T07:22:56Z</cp:lastPrinted>
  <dcterms:created xsi:type="dcterms:W3CDTF">2018-01-10T10:23:56Z</dcterms:created>
  <dcterms:modified xsi:type="dcterms:W3CDTF">2018-01-12T11:52:31Z</dcterms:modified>
</cp:coreProperties>
</file>